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Eu Desenhando\Site\Alterações Janeiro 2023\"/>
    </mc:Choice>
  </mc:AlternateContent>
  <xr:revisionPtr revIDLastSave="0" documentId="8_{695B3C88-9581-4152-8CC2-46379EEF0894}" xr6:coauthVersionLast="47" xr6:coauthVersionMax="47" xr10:uidLastSave="{00000000-0000-0000-0000-000000000000}"/>
  <bookViews>
    <workbookView xWindow="-120" yWindow="-120" windowWidth="29040" windowHeight="15840" xr2:uid="{1A025E0F-130B-450F-98BC-976F5B82AD4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9" i="1"/>
  <c r="F3" i="1"/>
  <c r="C9" i="1"/>
  <c r="F4" i="1"/>
  <c r="B4" i="1"/>
  <c r="B3" i="1"/>
  <c r="C3" i="1" s="1"/>
  <c r="B10" i="1" s="1"/>
  <c r="C10" i="1" s="1"/>
  <c r="F10" i="1"/>
  <c r="G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Markoni Heringer</author>
  </authors>
  <commentList>
    <comment ref="C3" authorId="0" shapeId="0" xr:uid="{08821EB3-E371-4156-98D4-A4EB48BF65FA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Valores recomendados para acessibilidade, de 16 a 18cm. Os valores máximos podem variar de acordo com a cidade, Belo Horizonte permite até 19cm.</t>
        </r>
      </text>
    </comment>
    <comment ref="G3" authorId="0" shapeId="0" xr:uid="{3F17A554-211E-4B17-9A55-CA83409926A8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Valores recomendados para acessibilidade, de 16 a 18cm. Os valores máximos podem variar de acordo com a cidade, Belo Horizonte permite até 19cm.</t>
        </r>
      </text>
    </comment>
    <comment ref="A4" authorId="0" shapeId="0" xr:uid="{99E757ED-2C4A-47CA-B6F8-009E0109D7C1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A quantidade de piso será igual a quantidade de espelho menos um.</t>
        </r>
      </text>
    </comment>
    <comment ref="C4" authorId="0" shapeId="0" xr:uid="{9EE42AE7-CF42-4A61-AE02-D87A9FFB3F29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Valores recomendados para acessibilidade, de 28 a 32cm. Os valores máximos podem variar de acordo com a cidade, Belo Horizonte permite a partir de 27cm.</t>
        </r>
      </text>
    </comment>
    <comment ref="E4" authorId="0" shapeId="0" xr:uid="{E469DAFC-0271-4A5E-ABED-A5D410DF1EB8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A quantidade de piso será igual a quantidade de espelho menos um.</t>
        </r>
      </text>
    </comment>
    <comment ref="G4" authorId="0" shapeId="0" xr:uid="{AB1D425C-5AFD-491B-9CE1-9C10737AEAAC}">
      <text>
        <r>
          <rPr>
            <b/>
            <sz val="9"/>
            <color indexed="81"/>
            <rFont val="Segoe UI"/>
            <family val="2"/>
          </rPr>
          <t>Markoni Heringer:</t>
        </r>
        <r>
          <rPr>
            <sz val="9"/>
            <color indexed="81"/>
            <rFont val="Segoe UI"/>
            <family val="2"/>
          </rPr>
          <t xml:space="preserve">
Valores recomendados para acessibilidade, de 28 a 32cm. Os valores máximos podem variar de acordo com a cidade, Belo Horizonte permite a partir de 27cm.</t>
        </r>
      </text>
    </comment>
  </commentList>
</comments>
</file>

<file path=xl/sharedStrings.xml><?xml version="1.0" encoding="utf-8"?>
<sst xmlns="http://schemas.openxmlformats.org/spreadsheetml/2006/main" count="26" uniqueCount="14">
  <si>
    <t>Patamar</t>
  </si>
  <si>
    <t>DESCRIÇÃO</t>
  </si>
  <si>
    <t>*Medidas em centímetros</t>
  </si>
  <si>
    <t>**O comprimento é dado de forma linear, se a escada for em U ou em L, sua projeção, o espaço que ocupa, pode ser diferente.</t>
  </si>
  <si>
    <t>**Comprimento da escada</t>
  </si>
  <si>
    <t>Medida(cm)</t>
  </si>
  <si>
    <t>CÁLCULO DE ESCADA - Altura dos Espelhos</t>
  </si>
  <si>
    <t>Blondel (63&lt;=2E+P&lt;=65)</t>
  </si>
  <si>
    <t>Espelho (Me. Recom.16 a 18)</t>
  </si>
  <si>
    <t>Piso (Med. Recom. 28 a 32)</t>
  </si>
  <si>
    <t>Altura do Lance (Piso a Piso)</t>
  </si>
  <si>
    <t>Número de degraus (incl. Patamar)</t>
  </si>
  <si>
    <t>QUANT.</t>
  </si>
  <si>
    <t>CÁLCULO DE ESCADA - Altura do Lance (Piso a Piso)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</si>
</sst>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2" fontId="0" fillId="3" borderId="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5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132521</xdr:colOff>
      <xdr:row>13</xdr:row>
      <xdr:rowOff>58579</xdr:rowOff>
    </xdr:from>
    <xdr:to>
      <xdr:col>3</xdr:col>
      <xdr:colOff>47036</xdr:colOff>
      <xdr:row>24</xdr:row>
      <xdr:rowOff>118460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83ADD20-30C5-EA18-44CE-C09BB7F32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521" y="2683907"/>
          <a:ext cx="3385187" cy="2155381"/>
        </a:xfrm>
        <a:prstGeom prst="rect">
          <a:avLst/>
        </a:prstGeom>
      </xdr:spPr>
    </xdr:pic>
    <xdr:clientData/>
  </xdr:twoCellAnchor>
  <xdr:twoCellAnchor editAs="oneCell">
    <xdr:from>
      <xdr:col>3</xdr:col>
      <xdr:colOff>598001</xdr:colOff>
      <xdr:row>12</xdr:row>
      <xdr:rowOff>571499</xdr:rowOff>
    </xdr:from>
    <xdr:to>
      <xdr:col>6</xdr:col>
      <xdr:colOff>721701</xdr:colOff>
      <xdr:row>24</xdr:row>
      <xdr:rowOff>46882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E0CD4A3-A832-8CAE-15CE-245512F0B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8673" y="2714624"/>
          <a:ext cx="3415778" cy="2142383"/>
        </a:xfrm>
        <a:prstGeom prst="rect">
          <a:avLst/>
        </a:prstGeom>
      </xdr:spPr>
    </xdr:pic>
    <xdr:clientData/>
  </xdr:twoCellAnchor>
  <xdr:twoCellAnchor editAs="oneCell">
    <xdr:from>
      <xdr:col>7</xdr:col>
      <xdr:colOff>344712</xdr:colOff>
      <xdr:row>0</xdr:row>
      <xdr:rowOff>94731</xdr:rowOff>
    </xdr:from>
    <xdr:to>
      <xdr:col>11</xdr:col>
      <xdr:colOff>499286</xdr:colOff>
      <xdr:row>9</xdr:row>
      <xdr:rowOff>130759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A3E85A7-80D1-E7B6-6118-48D9DD2A0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321" y="94731"/>
          <a:ext cx="2583449" cy="1619559"/>
        </a:xfrm>
        <a:prstGeom prst="rect">
          <a:avLst/>
        </a:prstGeom>
      </xdr:spPr>
    </xdr:pic>
    <xdr:clientData/>
  </xdr:twoCellAnchor>
  <xdr:twoCellAnchor editAs="oneCell">
    <xdr:from>
      <xdr:col>7</xdr:col>
      <xdr:colOff>350964</xdr:colOff>
      <xdr:row>10</xdr:row>
      <xdr:rowOff>176264</xdr:rowOff>
    </xdr:from>
    <xdr:to>
      <xdr:col>11</xdr:col>
      <xdr:colOff>514032</xdr:colOff>
      <xdr:row>17</xdr:row>
      <xdr:rowOff>110057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5ADA86A-0195-D362-FE2A-D182F1EC4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573" y="1962202"/>
          <a:ext cx="2591943" cy="1639958"/>
        </a:xfrm>
        <a:prstGeom prst="rect">
          <a:avLst/>
        </a:prstGeom>
      </xdr:spPr>
    </xdr:pic>
    <xdr:clientData/>
  </xdr:twoCellAnchor>
  <xdr:twoCellAnchor>
    <xdr:from>
      <xdr:col>7</xdr:col>
      <xdr:colOff>170793</xdr:colOff>
      <xdr:row>18</xdr:row>
      <xdr:rowOff>32845</xdr:rowOff>
    </xdr:from>
    <xdr:to>
      <xdr:col>11</xdr:col>
      <xdr:colOff>479535</xdr:colOff>
      <xdr:row>24</xdr:row>
      <xdr:rowOff>32845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D118CF31-C381-69A5-798C-0DDC2000EE52}"/>
            </a:ext>
          </a:extLst>
        </xdr:cNvPr>
        <xdr:cNvSpPr/>
      </xdr:nvSpPr>
      <xdr:spPr>
        <a:xfrm>
          <a:off x="7731672" y="3599793"/>
          <a:ext cx="2752397" cy="1143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Essa planilha</a:t>
          </a:r>
          <a:r>
            <a:rPr lang="pt-BR" sz="1100" baseline="0"/>
            <a:t> é apenas um exemplo, os cálculos devem ser conferidos.</a:t>
          </a:r>
        </a:p>
        <a:p>
          <a:pPr algn="l"/>
          <a:r>
            <a:rPr lang="pt-BR" sz="1100" baseline="0"/>
            <a:t>Sugestões e melhorrias podem ser enviadas para mrheringer@gmail.com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6F5E-E0DC-471F-8211-DBAFE1C33BC8}">
  <dimension ref="A1:G13"/>
  <sheetViews>
    <sheetView tabSelected="1" zoomScale="145" zoomScaleNormal="145" workbookViewId="0">
      <selection activeCell="E1" sqref="E1:G1"/>
    </sheetView>
  </sheetViews>
  <sheetFormatPr defaultRowHeight="15" x14ac:dyDescent="0.25"/>
  <cols>
    <col min="1" max="1" width="31.28515625" bestFit="1" customWidth="1"/>
    <col min="3" max="3" width="11.7109375" bestFit="1" customWidth="1"/>
    <col min="5" max="5" width="31.28515625" bestFit="1" customWidth="1"/>
    <col min="6" max="6" width="9" bestFit="1" customWidth="1"/>
    <col min="7" max="7" width="11.7109375" bestFit="1" customWidth="1"/>
  </cols>
  <sheetData>
    <row r="1" spans="1:7" ht="15.75" thickBot="1" x14ac:dyDescent="0.3">
      <c r="A1" s="16" t="s">
        <v>13</v>
      </c>
      <c r="B1" s="17"/>
      <c r="C1" s="18"/>
      <c r="E1" s="16" t="s">
        <v>6</v>
      </c>
      <c r="F1" s="17"/>
      <c r="G1" s="18"/>
    </row>
    <row r="2" spans="1:7" x14ac:dyDescent="0.25">
      <c r="A2" s="13" t="s">
        <v>1</v>
      </c>
      <c r="B2" s="14" t="s">
        <v>12</v>
      </c>
      <c r="C2" s="15" t="s">
        <v>5</v>
      </c>
      <c r="E2" s="13" t="s">
        <v>1</v>
      </c>
      <c r="F2" s="14" t="s">
        <v>12</v>
      </c>
      <c r="G2" s="15" t="s">
        <v>5</v>
      </c>
    </row>
    <row r="3" spans="1:7" x14ac:dyDescent="0.25">
      <c r="A3" s="4" t="s">
        <v>8</v>
      </c>
      <c r="B3" s="2">
        <f>B7+1</f>
        <v>17</v>
      </c>
      <c r="C3" s="6">
        <f>C5/B3</f>
        <v>17.647058823529413</v>
      </c>
      <c r="E3" s="4" t="s">
        <v>8</v>
      </c>
      <c r="F3" s="2">
        <f>F7+1</f>
        <v>17</v>
      </c>
      <c r="G3" s="22">
        <v>18</v>
      </c>
    </row>
    <row r="4" spans="1:7" x14ac:dyDescent="0.25">
      <c r="A4" s="4" t="s">
        <v>9</v>
      </c>
      <c r="B4" s="2">
        <f>B7</f>
        <v>16</v>
      </c>
      <c r="C4" s="7">
        <v>28</v>
      </c>
      <c r="E4" s="4" t="s">
        <v>9</v>
      </c>
      <c r="F4" s="2">
        <f>F7</f>
        <v>16</v>
      </c>
      <c r="G4" s="7">
        <v>28</v>
      </c>
    </row>
    <row r="5" spans="1:7" x14ac:dyDescent="0.25">
      <c r="A5" s="4" t="s">
        <v>10</v>
      </c>
      <c r="B5" s="1"/>
      <c r="C5" s="8">
        <v>300</v>
      </c>
      <c r="E5" s="4" t="s">
        <v>10</v>
      </c>
      <c r="F5" s="1"/>
      <c r="G5" s="23">
        <f>F3*G3</f>
        <v>306</v>
      </c>
    </row>
    <row r="6" spans="1:7" x14ac:dyDescent="0.25">
      <c r="A6" s="4" t="s">
        <v>0</v>
      </c>
      <c r="B6" s="3">
        <v>0</v>
      </c>
      <c r="C6" s="7">
        <v>100</v>
      </c>
      <c r="E6" s="4" t="s">
        <v>0</v>
      </c>
      <c r="F6" s="3">
        <v>0</v>
      </c>
      <c r="G6" s="7">
        <v>100</v>
      </c>
    </row>
    <row r="7" spans="1:7" x14ac:dyDescent="0.25">
      <c r="A7" s="4" t="s">
        <v>11</v>
      </c>
      <c r="B7" s="3">
        <v>16</v>
      </c>
      <c r="C7" s="5"/>
      <c r="E7" s="4" t="s">
        <v>11</v>
      </c>
      <c r="F7" s="3">
        <v>16</v>
      </c>
      <c r="G7" s="5"/>
    </row>
    <row r="8" spans="1:7" ht="3.75" customHeight="1" x14ac:dyDescent="0.25">
      <c r="A8" s="4"/>
      <c r="B8" s="1"/>
      <c r="C8" s="5"/>
      <c r="E8" s="4"/>
      <c r="F8" s="1"/>
      <c r="G8" s="5"/>
    </row>
    <row r="9" spans="1:7" x14ac:dyDescent="0.25">
      <c r="A9" s="4" t="s">
        <v>4</v>
      </c>
      <c r="C9" s="9">
        <f>IF(B6=0,B7*C4,(((B4-1)*C4+B6*C6)))</f>
        <v>448</v>
      </c>
      <c r="E9" s="4" t="s">
        <v>4</v>
      </c>
      <c r="F9" s="1"/>
      <c r="G9" s="9">
        <f>IF(F6=0,F7*G4,(((F4-1)*G4+F6*G6)))</f>
        <v>448</v>
      </c>
    </row>
    <row r="10" spans="1:7" ht="15.75" thickBot="1" x14ac:dyDescent="0.3">
      <c r="A10" s="10" t="s">
        <v>7</v>
      </c>
      <c r="B10" s="11">
        <f>C3*2+C4</f>
        <v>63.294117647058826</v>
      </c>
      <c r="C10" s="12" t="str">
        <f>IF(AND(B10&gt;=63,B10&lt;=65),"CORRETO","AJUSTAR")</f>
        <v>CORRETO</v>
      </c>
      <c r="E10" s="10" t="s">
        <v>7</v>
      </c>
      <c r="F10" s="11">
        <f>G3*2+G4</f>
        <v>64</v>
      </c>
      <c r="G10" s="12" t="str">
        <f>IF(AND(F10&gt;=63,F10&lt;=65),"CORRETO","AJUSTAR")</f>
        <v>CORRETO</v>
      </c>
    </row>
    <row r="11" spans="1:7" ht="6" customHeight="1" x14ac:dyDescent="0.25"/>
    <row r="12" spans="1:7" x14ac:dyDescent="0.25">
      <c r="A12" s="19" t="s">
        <v>2</v>
      </c>
      <c r="B12" s="20"/>
      <c r="C12" s="20"/>
      <c r="E12" s="19" t="s">
        <v>2</v>
      </c>
      <c r="F12" s="20"/>
      <c r="G12" s="20"/>
    </row>
    <row r="13" spans="1:7" ht="45" customHeight="1" x14ac:dyDescent="0.25">
      <c r="A13" s="21" t="s">
        <v>3</v>
      </c>
      <c r="B13" s="21"/>
      <c r="C13" s="21"/>
      <c r="E13" s="21" t="s">
        <v>3</v>
      </c>
      <c r="F13" s="21"/>
      <c r="G13" s="21"/>
    </row>
  </sheetData>
  <sheetProtection sheet="1" objects="1" scenarios="1"/>
  <mergeCells count="6">
    <mergeCell ref="A1:C1"/>
    <mergeCell ref="A12:C12"/>
    <mergeCell ref="A13:C13"/>
    <mergeCell ref="E1:G1"/>
    <mergeCell ref="E12:G12"/>
    <mergeCell ref="E13:G13"/>
  </mergeCells>
  <conditionalFormatting sqref="C10">
    <cfRule type="cellIs" dxfId="5" priority="5" operator="equal">
      <formula>"AJUSTAR"</formula>
    </cfRule>
    <cfRule type="cellIs" dxfId="4" priority="6" operator="equal">
      <formula>"CORRETO"</formula>
    </cfRule>
    <cfRule type="cellIs" dxfId="3" priority="7" operator="equal">
      <formula>"""CORRETO"""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ellIs" dxfId="2" priority="1" operator="equal">
      <formula>"AJUSTAR"</formula>
    </cfRule>
    <cfRule type="cellIs" dxfId="1" priority="2" operator="equal">
      <formula>"CORRETO"</formula>
    </cfRule>
    <cfRule type="cellIs" dxfId="0" priority="3" operator="equal">
      <formula>"""CORRETO"""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Markoni Heringer</dc:creator>
  <cp:lastModifiedBy>Markoni Heringer</cp:lastModifiedBy>
  <dcterms:created xsi:type="dcterms:W3CDTF">2022-09-10T12:16:06Z</dcterms:created>
  <dcterms:modified xsi:type="dcterms:W3CDTF">2023-01-19T15:44:17Z</dcterms:modified>
</cp:coreProperties>
</file>